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vancednutrientscomau-my.sharepoint.com/personal/craig_advancednutrients_com_au/Documents/Advanced/Products/All Products/Enhance Max/Calculators/"/>
    </mc:Choice>
  </mc:AlternateContent>
  <xr:revisionPtr revIDLastSave="60" documentId="8_{CBA4E6FF-B7CC-463B-A958-39CCB830B345}" xr6:coauthVersionLast="47" xr6:coauthVersionMax="47" xr10:uidLastSave="{CA05A38A-4897-4138-A06E-4079238C0B2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Sheet1!$B$5:$L$12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K8" i="1" s="1"/>
  <c r="C8" i="1"/>
  <c r="H8" i="1" s="1"/>
  <c r="M8" i="1"/>
  <c r="B11" i="1" l="1"/>
  <c r="G8" i="1"/>
  <c r="G11" i="1" s="1"/>
  <c r="I11" i="1" l="1"/>
  <c r="K11" i="1" s="1"/>
  <c r="L11" i="1" s="1"/>
  <c r="G15" i="1" s="1"/>
  <c r="I15" i="1" s="1"/>
  <c r="L8" i="1"/>
  <c r="G13" i="2" l="1"/>
  <c r="F13" i="2"/>
  <c r="I13" i="2" s="1"/>
  <c r="G12" i="2"/>
  <c r="F12" i="2"/>
  <c r="I12" i="2" s="1"/>
  <c r="H13" i="2" l="1"/>
  <c r="K13" i="2" s="1"/>
  <c r="H12" i="2"/>
  <c r="K12" i="2" s="1"/>
</calcChain>
</file>

<file path=xl/sharedStrings.xml><?xml version="1.0" encoding="utf-8"?>
<sst xmlns="http://schemas.openxmlformats.org/spreadsheetml/2006/main" count="39" uniqueCount="37">
  <si>
    <t>% Nitrogen</t>
  </si>
  <si>
    <t>Product</t>
  </si>
  <si>
    <t>UAN</t>
  </si>
  <si>
    <t>Liquid Urea</t>
  </si>
  <si>
    <t>ORDER litres</t>
  </si>
  <si>
    <t>Price</t>
  </si>
  <si>
    <t>Grower Cost</t>
  </si>
  <si>
    <t>200 litre $</t>
  </si>
  <si>
    <t>shuttle $</t>
  </si>
  <si>
    <t>fill in these boxes from Advanced Nutrients price list</t>
  </si>
  <si>
    <t xml:space="preserve">Fill in these boxes from your own information </t>
  </si>
  <si>
    <r>
      <t>Enhance Max</t>
    </r>
    <r>
      <rPr>
        <b/>
        <sz val="11"/>
        <color theme="1"/>
        <rFont val="Calibri"/>
        <family val="2"/>
      </rPr>
      <t>©</t>
    </r>
  </si>
  <si>
    <t>litres</t>
  </si>
  <si>
    <t>SAVINGS to Grower (200 l $)</t>
  </si>
  <si>
    <t>Indication for Resellers use as a guide to profitabilty and savings to customer</t>
  </si>
  <si>
    <t xml:space="preserve">Litres Ordered </t>
  </si>
  <si>
    <t>Litres Per Hectare</t>
  </si>
  <si>
    <t>Enhance Max Grower Buy Price/L</t>
  </si>
  <si>
    <t>Grower  Saving/ha</t>
  </si>
  <si>
    <t>Total Cost/ha</t>
  </si>
  <si>
    <t>Grower cost per hectare @ Applied L/ha</t>
  </si>
  <si>
    <t>Grower UAN cost per hectare @ Applied L/ha</t>
  </si>
  <si>
    <t>Grower Enhance Max cost per hectare @ Applied L/ha</t>
  </si>
  <si>
    <t>Enhance Max Litres Per Hectare</t>
  </si>
  <si>
    <t>Enhance Max Litres Required</t>
  </si>
  <si>
    <t xml:space="preserve">Total Hectares </t>
  </si>
  <si>
    <t>Grower Savings Per Hectare</t>
  </si>
  <si>
    <r>
      <t xml:space="preserve">For More Information Call:  1800 244 009              service@advancednutrients.com.au    </t>
    </r>
    <r>
      <rPr>
        <b/>
        <sz val="11"/>
        <color theme="1"/>
        <rFont val="Calibri"/>
        <family val="2"/>
        <scheme val="minor"/>
      </rPr>
      <t>www.advancednutrients.com.au</t>
    </r>
  </si>
  <si>
    <r>
      <t xml:space="preserve">The below calculations are based on the application percentage (%) applied of Liquid Urea 22% when applied with 1% of </t>
    </r>
    <r>
      <rPr>
        <b/>
        <sz val="12"/>
        <color theme="1"/>
        <rFont val="Calibri"/>
        <family val="2"/>
        <scheme val="minor"/>
      </rPr>
      <t>Enhance Max™</t>
    </r>
    <r>
      <rPr>
        <sz val="12"/>
        <color theme="1"/>
        <rFont val="Calibri"/>
        <family val="2"/>
        <scheme val="minor"/>
      </rPr>
      <t xml:space="preserve">.  </t>
    </r>
  </si>
  <si>
    <t>Total Grower Savings</t>
  </si>
  <si>
    <t>LU Grower Buy Price/L</t>
  </si>
  <si>
    <t>Enhance Max™ + Liquid Urea (LU) 22% Grower Figures</t>
  </si>
  <si>
    <t>Liquid Urea (LU) Normal 100% Application</t>
  </si>
  <si>
    <t>Liquid Urea (LU) @ 25% Less + Enhance Max</t>
  </si>
  <si>
    <t xml:space="preserve">LU Litres Ordered </t>
  </si>
  <si>
    <t>LU Litres Per Hectare</t>
  </si>
  <si>
    <r>
      <t xml:space="preserve">This table is an indication of the savings to growers when using Enhance Max™ with Liquid Urea (LU) 22%.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NB -You need to enter your own figures for all </t>
    </r>
    <r>
      <rPr>
        <b/>
        <sz val="12"/>
        <color theme="4" tint="-0.499984740745262"/>
        <rFont val="Calibri"/>
        <family val="2"/>
        <scheme val="minor"/>
      </rPr>
      <t>Blue Boxes Only</t>
    </r>
    <r>
      <rPr>
        <sz val="12"/>
        <color theme="1"/>
        <rFont val="Calibri"/>
        <family val="2"/>
        <scheme val="minor"/>
      </rPr>
      <t xml:space="preserve"> - you can use ex GST or include GST, whichever suits you in calculating.  Calculations are on basis of 80% of normal litre application will be applied of Liquid Urea when added with Enhance Max™  (i.e. a 20% L/ha rate reduction). However you have the option change this in the </t>
    </r>
    <r>
      <rPr>
        <b/>
        <sz val="12"/>
        <color rgb="FFFF0000"/>
        <rFont val="Calibri"/>
        <family val="2"/>
        <scheme val="minor"/>
      </rPr>
      <t>RED BOX</t>
    </r>
    <r>
      <rPr>
        <sz val="12"/>
        <color theme="1"/>
        <rFont val="Calibri"/>
        <family val="2"/>
        <scheme val="minor"/>
      </rPr>
      <t>, but it is not recommended to reduce lower than 70% and only increase the percentage applied of Liquid Urea with Enhance Max™ if soil moisture is not going to be a yield limiting factor.  This is not a contractual agreement or quotation - rather a comparative example to show the savings using Enhance Max™ with Liquid Urea.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</si>
</sst>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  <numFmt numFmtId="165" formatCode="#,##0_ ;\-#,##0\ 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Britannic Bold"/>
      <family val="2"/>
    </font>
    <font>
      <b/>
      <sz val="11"/>
      <color theme="3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theme="0" tint="-0.14996795556505021"/>
      </right>
      <top style="medium">
        <color auto="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auto="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9" fontId="1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44" fontId="0" fillId="0" borderId="10" xfId="0" applyNumberFormat="1" applyBorder="1" applyAlignment="1">
      <alignment horizontal="center"/>
    </xf>
    <xf numFmtId="0" fontId="0" fillId="0" borderId="11" xfId="0" applyBorder="1"/>
    <xf numFmtId="0" fontId="1" fillId="0" borderId="9" xfId="0" applyFont="1" applyBorder="1"/>
    <xf numFmtId="9" fontId="0" fillId="0" borderId="10" xfId="0" applyNumberFormat="1" applyBorder="1" applyAlignment="1">
      <alignment horizontal="center"/>
    </xf>
    <xf numFmtId="44" fontId="0" fillId="2" borderId="10" xfId="0" applyNumberFormat="1" applyFill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0" fontId="1" fillId="0" borderId="12" xfId="0" applyFont="1" applyBorder="1"/>
    <xf numFmtId="9" fontId="0" fillId="0" borderId="13" xfId="0" applyNumberFormat="1" applyBorder="1" applyAlignment="1">
      <alignment horizontal="center"/>
    </xf>
    <xf numFmtId="44" fontId="0" fillId="2" borderId="13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7" fontId="0" fillId="0" borderId="18" xfId="0" applyNumberFormat="1" applyBorder="1" applyAlignment="1">
      <alignment horizontal="center"/>
    </xf>
    <xf numFmtId="7" fontId="0" fillId="0" borderId="19" xfId="0" applyNumberFormat="1" applyBorder="1" applyAlignment="1">
      <alignment horizontal="center"/>
    </xf>
    <xf numFmtId="9" fontId="1" fillId="0" borderId="15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0" xfId="0" applyBorder="1" applyAlignment="1">
      <alignment horizontal="center"/>
    </xf>
    <xf numFmtId="44" fontId="0" fillId="0" borderId="20" xfId="0" applyNumberFormat="1" applyBorder="1" applyAlignment="1">
      <alignment horizontal="center"/>
    </xf>
    <xf numFmtId="0" fontId="0" fillId="0" borderId="20" xfId="0" applyBorder="1"/>
    <xf numFmtId="0" fontId="0" fillId="0" borderId="6" xfId="0" applyBorder="1"/>
    <xf numFmtId="0" fontId="7" fillId="0" borderId="3" xfId="0" applyFont="1" applyBorder="1" applyAlignment="1">
      <alignment horizontal="center"/>
    </xf>
    <xf numFmtId="44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7" fontId="0" fillId="2" borderId="21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7" fontId="0" fillId="3" borderId="21" xfId="0" applyNumberFormat="1" applyFill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7" fontId="0" fillId="0" borderId="2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3" borderId="29" xfId="0" applyFont="1" applyFill="1" applyBorder="1" applyAlignment="1">
      <alignment horizontal="center" vertical="center" wrapText="1"/>
    </xf>
    <xf numFmtId="1" fontId="14" fillId="3" borderId="29" xfId="0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9" fontId="1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44" fontId="1" fillId="0" borderId="32" xfId="0" applyNumberFormat="1" applyFont="1" applyBorder="1" applyAlignment="1">
      <alignment horizontal="center" vertical="center" wrapText="1"/>
    </xf>
    <xf numFmtId="7" fontId="11" fillId="5" borderId="3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horizontal="center"/>
    </xf>
    <xf numFmtId="7" fontId="8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7" fontId="4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9" fontId="0" fillId="3" borderId="0" xfId="0" applyNumberForma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9" fontId="0" fillId="0" borderId="3" xfId="0" applyNumberFormat="1" applyBorder="1" applyAlignment="1">
      <alignment horizontal="center"/>
    </xf>
    <xf numFmtId="9" fontId="0" fillId="3" borderId="0" xfId="0" applyNumberFormat="1" applyFill="1" applyAlignment="1">
      <alignment horizontal="center"/>
    </xf>
    <xf numFmtId="44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vertical="center"/>
    </xf>
    <xf numFmtId="164" fontId="0" fillId="0" borderId="3" xfId="0" applyNumberFormat="1" applyBorder="1" applyAlignment="1">
      <alignment horizontal="center"/>
    </xf>
    <xf numFmtId="0" fontId="0" fillId="5" borderId="3" xfId="0" applyFill="1" applyBorder="1"/>
    <xf numFmtId="0" fontId="0" fillId="0" borderId="0" xfId="0" applyAlignment="1">
      <alignment horizontal="left"/>
    </xf>
    <xf numFmtId="0" fontId="0" fillId="2" borderId="3" xfId="0" applyFill="1" applyBorder="1"/>
    <xf numFmtId="0" fontId="10" fillId="0" borderId="0" xfId="0" applyFont="1" applyAlignment="1">
      <alignment horizontal="center" vertical="center" wrapText="1"/>
    </xf>
    <xf numFmtId="1" fontId="14" fillId="3" borderId="25" xfId="0" applyNumberFormat="1" applyFont="1" applyFill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9" fontId="1" fillId="7" borderId="41" xfId="0" applyNumberFormat="1" applyFont="1" applyFill="1" applyBorder="1" applyAlignment="1">
      <alignment horizontal="center" vertical="center"/>
    </xf>
    <xf numFmtId="0" fontId="0" fillId="0" borderId="40" xfId="0" applyBorder="1"/>
    <xf numFmtId="0" fontId="13" fillId="6" borderId="37" xfId="0" applyFont="1" applyFill="1" applyBorder="1" applyAlignment="1">
      <alignment horizontal="center" vertical="center" wrapText="1"/>
    </xf>
    <xf numFmtId="0" fontId="13" fillId="6" borderId="38" xfId="0" applyFont="1" applyFill="1" applyBorder="1" applyAlignment="1">
      <alignment horizontal="center" vertical="center" wrapText="1"/>
    </xf>
    <xf numFmtId="7" fontId="17" fillId="0" borderId="21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10" fillId="0" borderId="22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7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9" fontId="5" fillId="4" borderId="30" xfId="0" applyNumberFormat="1" applyFont="1" applyFill="1" applyBorder="1" applyAlignment="1">
      <alignment horizontal="center" vertical="center" wrapText="1"/>
    </xf>
    <xf numFmtId="9" fontId="5" fillId="4" borderId="26" xfId="0" applyNumberFormat="1" applyFont="1" applyFill="1" applyBorder="1" applyAlignment="1">
      <alignment horizontal="center" vertical="center" wrapText="1"/>
    </xf>
    <xf numFmtId="9" fontId="5" fillId="4" borderId="27" xfId="0" applyNumberFormat="1" applyFont="1" applyFill="1" applyBorder="1" applyAlignment="1">
      <alignment horizontal="center" vertical="center" wrapText="1"/>
    </xf>
    <xf numFmtId="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20" xfId="0" applyBorder="1" applyAlignment="1">
      <alignment horizontal="right" vertical="top" wrapText="1"/>
    </xf>
    <xf numFmtId="164" fontId="0" fillId="0" borderId="0" xfId="0" applyNumberFormat="1" applyAlignment="1">
      <alignment horizontal="center" vertical="center"/>
    </xf>
    <xf numFmtId="9" fontId="13" fillId="6" borderId="37" xfId="0" applyNumberFormat="1" applyFont="1" applyFill="1" applyBorder="1" applyAlignment="1">
      <alignment horizontal="center" vertical="center" wrapText="1"/>
    </xf>
    <xf numFmtId="9" fontId="13" fillId="6" borderId="36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0" fontId="1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526414</xdr:colOff>
      <xdr:row>15</xdr:row>
      <xdr:rowOff>133350</xdr:rowOff>
    </xdr:from>
    <xdr:to>
      <xdr:col>12</xdr:col>
      <xdr:colOff>706754</xdr:colOff>
      <xdr:row>19</xdr:row>
      <xdr:rowOff>153386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7054" y="8065770"/>
          <a:ext cx="1308100" cy="782036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0</xdr:row>
      <xdr:rowOff>947841</xdr:rowOff>
    </xdr:from>
    <xdr:to>
      <xdr:col>12</xdr:col>
      <xdr:colOff>838200</xdr:colOff>
      <xdr:row>0</xdr:row>
      <xdr:rowOff>1491420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D4F4E-B78B-C67C-BFC3-9E77DB5FB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480" y="947841"/>
          <a:ext cx="2804160" cy="543579"/>
        </a:xfrm>
        <a:prstGeom prst="rect">
          <a:avLst/>
        </a:prstGeom>
      </xdr:spPr>
    </xdr:pic>
    <xdr:clientData/>
  </xdr:twoCellAnchor>
  <xdr:twoCellAnchor editAs="oneCell">
    <xdr:from>
      <xdr:col>1</xdr:col>
      <xdr:colOff>167639</xdr:colOff>
      <xdr:row>0</xdr:row>
      <xdr:rowOff>0</xdr:rowOff>
    </xdr:from>
    <xdr:to>
      <xdr:col>2</xdr:col>
      <xdr:colOff>253366</xdr:colOff>
      <xdr:row>0</xdr:row>
      <xdr:rowOff>1051560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A9CA74-8E55-5AEE-27BE-3EE27623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7239" y="0"/>
          <a:ext cx="1183007" cy="1051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11</xdr:col>
      <xdr:colOff>598658</xdr:colOff>
      <xdr:row>6</xdr:row>
      <xdr:rowOff>187343</xdr:rowOff>
    </xdr:to>
    <xdr:pic>
      <xdr:nvPicPr>
        <xdr:cNvPr id="2" name="Picture 1" descr="Black Urea Tagged PMS 3415_R_04-09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50" y="190500"/>
          <a:ext cx="1970258" cy="587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showGridLines="0" tabSelected="1" workbookViewId="0">
      <selection activeCell="B2" sqref="B2:M2"/>
    </sheetView>
  </sheetViews>
  <sheetFormatPr defaultRowHeight="14.4" x14ac:dyDescent="0.3"/>
  <cols>
    <col min="2" max="2" width="16" customWidth="1"/>
    <col min="3" max="3" width="15.44140625" style="1" customWidth="1"/>
    <col min="4" max="4" width="13.6640625" style="3" customWidth="1"/>
    <col min="5" max="5" width="12" style="3" customWidth="1"/>
    <col min="6" max="6" width="9.44140625" customWidth="1"/>
    <col min="7" max="7" width="17" customWidth="1"/>
    <col min="8" max="8" width="14.88671875" style="1" customWidth="1"/>
    <col min="9" max="9" width="16.88671875" style="1" customWidth="1"/>
    <col min="10" max="10" width="17.33203125" customWidth="1"/>
    <col min="11" max="11" width="15.5546875" customWidth="1"/>
    <col min="12" max="12" width="16.44140625" customWidth="1"/>
    <col min="13" max="13" width="13.33203125" customWidth="1"/>
  </cols>
  <sheetData>
    <row r="1" spans="2:13" ht="123" customHeight="1" thickBot="1" x14ac:dyDescent="0.65">
      <c r="B1" s="82" t="s">
        <v>31</v>
      </c>
      <c r="C1" s="82"/>
      <c r="D1" s="82"/>
      <c r="E1" s="82"/>
      <c r="F1" s="82"/>
      <c r="G1" s="82"/>
      <c r="H1" s="82"/>
      <c r="I1" s="82"/>
    </row>
    <row r="2" spans="2:13" ht="86.4" customHeight="1" thickTop="1" thickBot="1" x14ac:dyDescent="0.35">
      <c r="B2" s="84" t="s">
        <v>36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2:13" ht="21" customHeight="1" thickTop="1" thickBot="1" x14ac:dyDescent="0.35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2:13" ht="30" customHeight="1" thickBot="1" x14ac:dyDescent="0.35">
      <c r="B4" s="97" t="s">
        <v>28</v>
      </c>
      <c r="C4" s="98"/>
      <c r="D4" s="98"/>
      <c r="E4" s="98"/>
      <c r="F4" s="98"/>
      <c r="G4" s="98"/>
      <c r="H4" s="98"/>
      <c r="I4" s="98"/>
      <c r="J4" s="98"/>
      <c r="K4" s="98"/>
      <c r="L4" s="99"/>
      <c r="M4" s="77">
        <v>0.8</v>
      </c>
    </row>
    <row r="5" spans="2:13" ht="30" customHeight="1" thickTop="1" thickBot="1" x14ac:dyDescent="0.4">
      <c r="B5" s="38"/>
      <c r="C5" s="53"/>
      <c r="D5" s="53"/>
      <c r="E5" s="53"/>
      <c r="F5" s="53"/>
      <c r="G5" s="53"/>
      <c r="H5" s="53"/>
      <c r="I5" s="53"/>
      <c r="J5" s="53"/>
      <c r="K5" s="53"/>
      <c r="M5" s="78"/>
    </row>
    <row r="6" spans="2:13" ht="49.2" customHeight="1" thickBot="1" x14ac:dyDescent="0.35">
      <c r="B6" s="100" t="s">
        <v>32</v>
      </c>
      <c r="C6" s="101"/>
      <c r="D6" s="101"/>
      <c r="E6" s="102"/>
      <c r="G6" s="103" t="s">
        <v>33</v>
      </c>
      <c r="H6" s="104"/>
      <c r="I6" s="104"/>
      <c r="J6" s="104"/>
      <c r="K6" s="104"/>
      <c r="L6" s="104"/>
      <c r="M6" s="105"/>
    </row>
    <row r="7" spans="2:13" ht="51" customHeight="1" thickBot="1" x14ac:dyDescent="0.35">
      <c r="B7" s="54" t="s">
        <v>30</v>
      </c>
      <c r="C7" s="40" t="s">
        <v>15</v>
      </c>
      <c r="D7" s="40" t="s">
        <v>16</v>
      </c>
      <c r="E7" s="51" t="s">
        <v>25</v>
      </c>
      <c r="G7" s="39" t="s">
        <v>30</v>
      </c>
      <c r="H7" s="40" t="s">
        <v>34</v>
      </c>
      <c r="I7" s="40" t="s">
        <v>35</v>
      </c>
      <c r="J7" s="39" t="s">
        <v>17</v>
      </c>
      <c r="K7" s="40" t="s">
        <v>23</v>
      </c>
      <c r="L7" s="40" t="s">
        <v>24</v>
      </c>
      <c r="M7" s="49" t="s">
        <v>25</v>
      </c>
    </row>
    <row r="8" spans="2:13" ht="27" customHeight="1" thickBot="1" x14ac:dyDescent="0.35">
      <c r="B8" s="55">
        <v>1</v>
      </c>
      <c r="C8" s="76">
        <f>D8*E8</f>
        <v>30000</v>
      </c>
      <c r="D8" s="45">
        <v>150</v>
      </c>
      <c r="E8" s="45">
        <v>200</v>
      </c>
      <c r="G8" s="43">
        <f>B8</f>
        <v>1</v>
      </c>
      <c r="H8" s="44">
        <f>C8*M4</f>
        <v>24000</v>
      </c>
      <c r="I8" s="42">
        <f>D8*M4</f>
        <v>120</v>
      </c>
      <c r="J8" s="41">
        <v>3.8</v>
      </c>
      <c r="K8" s="75">
        <f>($I$8*0.01)</f>
        <v>1.2</v>
      </c>
      <c r="L8" s="74">
        <f>K8*M8</f>
        <v>240</v>
      </c>
      <c r="M8" s="50">
        <f>E8</f>
        <v>200</v>
      </c>
    </row>
    <row r="9" spans="2:13" ht="29.4" customHeight="1" thickBot="1" x14ac:dyDescent="0.35">
      <c r="B9" s="31"/>
      <c r="M9" s="32"/>
    </row>
    <row r="10" spans="2:13" s="4" customFormat="1" ht="49.2" customHeight="1" thickBot="1" x14ac:dyDescent="0.35">
      <c r="B10" s="92" t="s">
        <v>20</v>
      </c>
      <c r="C10" s="93"/>
      <c r="D10" s="94"/>
      <c r="E10" s="52"/>
      <c r="F10" s="56"/>
      <c r="G10" s="118" t="s">
        <v>21</v>
      </c>
      <c r="H10" s="117"/>
      <c r="I10" s="117" t="s">
        <v>22</v>
      </c>
      <c r="J10" s="117"/>
      <c r="K10" s="79" t="s">
        <v>19</v>
      </c>
      <c r="L10" s="80" t="s">
        <v>18</v>
      </c>
      <c r="M10" s="57"/>
    </row>
    <row r="11" spans="2:13" s="4" customFormat="1" ht="27" customHeight="1" thickBot="1" x14ac:dyDescent="0.35">
      <c r="B11" s="89">
        <f>D8*B8</f>
        <v>150</v>
      </c>
      <c r="C11" s="90"/>
      <c r="D11" s="91"/>
      <c r="E11" s="48"/>
      <c r="F11" s="58"/>
      <c r="G11" s="87">
        <f>I8*G8</f>
        <v>120</v>
      </c>
      <c r="H11" s="88"/>
      <c r="I11" s="87">
        <f>K8*J8</f>
        <v>4.5599999999999996</v>
      </c>
      <c r="J11" s="88"/>
      <c r="K11" s="46">
        <f>G11+I11</f>
        <v>124.56</v>
      </c>
      <c r="L11" s="81">
        <f>B11-K11</f>
        <v>25.439999999999998</v>
      </c>
      <c r="M11" s="59"/>
    </row>
    <row r="12" spans="2:13" ht="28.8" customHeight="1" x14ac:dyDescent="0.3">
      <c r="B12" s="31"/>
      <c r="F12" s="60"/>
      <c r="G12" s="95"/>
      <c r="H12" s="96"/>
      <c r="J12" s="61"/>
      <c r="K12" s="61"/>
      <c r="M12" s="32"/>
    </row>
    <row r="13" spans="2:13" ht="11.4" customHeight="1" thickBot="1" x14ac:dyDescent="0.35">
      <c r="B13" s="62"/>
      <c r="C13" s="63"/>
      <c r="D13" s="116"/>
      <c r="E13" s="116"/>
      <c r="F13" s="116"/>
      <c r="H13" s="47"/>
      <c r="M13" s="32"/>
    </row>
    <row r="14" spans="2:13" ht="49.8" customHeight="1" thickBot="1" x14ac:dyDescent="0.35">
      <c r="B14" s="62"/>
      <c r="C14" s="63"/>
      <c r="D14" s="64"/>
      <c r="E14" s="64"/>
      <c r="F14" s="64"/>
      <c r="G14" s="106" t="s">
        <v>26</v>
      </c>
      <c r="H14" s="107"/>
      <c r="I14" s="110" t="s">
        <v>29</v>
      </c>
      <c r="J14" s="111"/>
      <c r="K14" s="112" t="s">
        <v>27</v>
      </c>
      <c r="L14" s="113"/>
      <c r="M14" s="114"/>
    </row>
    <row r="15" spans="2:13" ht="29.25" customHeight="1" thickBot="1" x14ac:dyDescent="0.35">
      <c r="B15" s="65"/>
      <c r="C15" s="66"/>
      <c r="D15" s="67"/>
      <c r="E15" s="67"/>
      <c r="F15" s="68"/>
      <c r="G15" s="108">
        <f>L11</f>
        <v>25.439999999999998</v>
      </c>
      <c r="H15" s="109"/>
      <c r="I15" s="108">
        <f>G15*M8</f>
        <v>5088</v>
      </c>
      <c r="J15" s="109"/>
      <c r="K15" s="112"/>
      <c r="L15" s="113"/>
      <c r="M15" s="114"/>
    </row>
    <row r="16" spans="2:13" ht="15.75" customHeight="1" x14ac:dyDescent="0.3">
      <c r="B16" s="69"/>
      <c r="C16" s="60"/>
      <c r="H16" s="60"/>
      <c r="I16" s="60"/>
      <c r="J16" s="83"/>
      <c r="K16" s="83"/>
      <c r="M16" s="32"/>
    </row>
    <row r="17" spans="2:13" ht="15.75" customHeight="1" x14ac:dyDescent="0.3">
      <c r="B17" s="31"/>
      <c r="M17" s="32"/>
    </row>
    <row r="18" spans="2:13" x14ac:dyDescent="0.3">
      <c r="B18" s="70"/>
      <c r="C18" s="71" t="s">
        <v>10</v>
      </c>
      <c r="M18" s="32"/>
    </row>
    <row r="19" spans="2:13" x14ac:dyDescent="0.3">
      <c r="B19" s="72"/>
      <c r="C19" s="71" t="s">
        <v>9</v>
      </c>
      <c r="M19" s="32"/>
    </row>
    <row r="20" spans="2:13" ht="18" customHeight="1" thickBot="1" x14ac:dyDescent="0.35">
      <c r="B20" s="33"/>
      <c r="C20" s="34"/>
      <c r="D20" s="35"/>
      <c r="E20" s="35"/>
      <c r="F20" s="36"/>
      <c r="G20" s="36"/>
      <c r="H20" s="34"/>
      <c r="I20" s="34"/>
      <c r="J20" s="115"/>
      <c r="K20" s="115"/>
      <c r="L20" s="36"/>
      <c r="M20" s="37"/>
    </row>
    <row r="21" spans="2:13" ht="15" thickTop="1" x14ac:dyDescent="0.3"/>
  </sheetData>
  <mergeCells count="20">
    <mergeCell ref="J20:K20"/>
    <mergeCell ref="D13:F13"/>
    <mergeCell ref="I10:J10"/>
    <mergeCell ref="I11:J11"/>
    <mergeCell ref="G10:H10"/>
    <mergeCell ref="B1:I1"/>
    <mergeCell ref="J16:K16"/>
    <mergeCell ref="B2:M2"/>
    <mergeCell ref="G11:H11"/>
    <mergeCell ref="B11:D11"/>
    <mergeCell ref="B10:D10"/>
    <mergeCell ref="G12:H12"/>
    <mergeCell ref="B4:L4"/>
    <mergeCell ref="B6:E6"/>
    <mergeCell ref="G6:M6"/>
    <mergeCell ref="G14:H14"/>
    <mergeCell ref="G15:H15"/>
    <mergeCell ref="I14:J14"/>
    <mergeCell ref="I15:J15"/>
    <mergeCell ref="K14:M15"/>
  </mergeCells>
  <pageMargins left="0.11811023622047245" right="0.11811023622047245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L14"/>
  <sheetViews>
    <sheetView workbookViewId="0">
      <selection activeCell="C19" sqref="C19"/>
    </sheetView>
  </sheetViews>
  <sheetFormatPr defaultRowHeight="14.4" x14ac:dyDescent="0.3"/>
  <sheetData>
    <row r="4" spans="3:12" x14ac:dyDescent="0.3">
      <c r="D4" s="1"/>
      <c r="E4" s="3"/>
      <c r="H4" s="1"/>
      <c r="I4" s="1"/>
    </row>
    <row r="5" spans="3:12" x14ac:dyDescent="0.3">
      <c r="D5" s="1"/>
      <c r="E5" s="3"/>
      <c r="H5" s="1"/>
      <c r="I5" s="1"/>
    </row>
    <row r="6" spans="3:12" ht="15" thickBot="1" x14ac:dyDescent="0.35">
      <c r="D6" s="1"/>
      <c r="E6" s="119" t="s">
        <v>14</v>
      </c>
      <c r="F6" s="120"/>
      <c r="G6" s="120"/>
      <c r="H6" s="120"/>
      <c r="I6" s="1"/>
    </row>
    <row r="7" spans="3:12" x14ac:dyDescent="0.3">
      <c r="C7" s="7" t="s">
        <v>4</v>
      </c>
      <c r="D7" s="1"/>
      <c r="E7" s="120"/>
      <c r="F7" s="120"/>
      <c r="G7" s="120"/>
      <c r="H7" s="120"/>
      <c r="I7" s="1"/>
    </row>
    <row r="8" spans="3:12" ht="15" thickBot="1" x14ac:dyDescent="0.35">
      <c r="C8" s="2">
        <v>1000</v>
      </c>
      <c r="D8" s="1"/>
      <c r="E8" s="3"/>
      <c r="H8" s="1"/>
      <c r="I8" s="1"/>
    </row>
    <row r="9" spans="3:12" ht="15" thickBot="1" x14ac:dyDescent="0.35">
      <c r="C9" s="4"/>
      <c r="D9" s="5"/>
      <c r="E9" s="6"/>
      <c r="F9" s="4"/>
      <c r="G9" s="121" t="s">
        <v>6</v>
      </c>
      <c r="H9" s="121"/>
      <c r="I9" s="4"/>
      <c r="J9" s="4"/>
      <c r="K9" s="4"/>
      <c r="L9" s="4"/>
    </row>
    <row r="10" spans="3:12" ht="15" thickTop="1" x14ac:dyDescent="0.3">
      <c r="C10" s="8" t="s">
        <v>1</v>
      </c>
      <c r="D10" s="9" t="s">
        <v>0</v>
      </c>
      <c r="E10" s="10" t="s">
        <v>5</v>
      </c>
      <c r="F10" s="11" t="s">
        <v>11</v>
      </c>
      <c r="G10" s="12">
        <v>1</v>
      </c>
      <c r="H10" s="29">
        <v>0.8</v>
      </c>
      <c r="I10" s="30"/>
      <c r="J10" s="4"/>
      <c r="K10" s="122" t="s">
        <v>13</v>
      </c>
      <c r="L10" s="4"/>
    </row>
    <row r="11" spans="3:12" x14ac:dyDescent="0.3">
      <c r="C11" s="13"/>
      <c r="D11" s="14"/>
      <c r="E11" s="15"/>
      <c r="F11" s="14" t="s">
        <v>12</v>
      </c>
      <c r="G11" s="14"/>
      <c r="H11" s="14" t="s">
        <v>7</v>
      </c>
      <c r="I11" s="16" t="s">
        <v>8</v>
      </c>
      <c r="K11" s="123"/>
    </row>
    <row r="12" spans="3:12" x14ac:dyDescent="0.3">
      <c r="C12" s="17" t="s">
        <v>2</v>
      </c>
      <c r="D12" s="18">
        <v>0.42</v>
      </c>
      <c r="E12" s="19">
        <v>0.8</v>
      </c>
      <c r="F12" s="14">
        <f>($B$5*D12*0.03)</f>
        <v>0</v>
      </c>
      <c r="G12" s="14">
        <f>$B$5*E12*(1+D23)</f>
        <v>0</v>
      </c>
      <c r="H12" s="15">
        <f>($B$5*$G$7*E13)+(F13*$F$14)+I20</f>
        <v>0</v>
      </c>
      <c r="I12" s="20">
        <f>(C8*H10*E12)+(F12*G16)+I19</f>
        <v>640</v>
      </c>
      <c r="K12" s="27">
        <f>G12-H12</f>
        <v>0</v>
      </c>
    </row>
    <row r="13" spans="3:12" ht="15" thickBot="1" x14ac:dyDescent="0.35">
      <c r="C13" s="21" t="s">
        <v>3</v>
      </c>
      <c r="D13" s="22">
        <v>0.26</v>
      </c>
      <c r="E13" s="23">
        <v>0.5</v>
      </c>
      <c r="F13" s="24">
        <f>($B$5*D13*0.03)</f>
        <v>0</v>
      </c>
      <c r="G13" s="24">
        <f>$B$5*E13*(1+D24)</f>
        <v>0</v>
      </c>
      <c r="H13" s="25">
        <f>($B$5*$G$7*E13)+(F13*$F$14)+I20</f>
        <v>0</v>
      </c>
      <c r="I13" s="26">
        <f>(C8*H10*E13)+(F13*G16)+I20</f>
        <v>400</v>
      </c>
      <c r="K13" s="28">
        <f>G13-H13</f>
        <v>0</v>
      </c>
    </row>
    <row r="14" spans="3:12" ht="15" thickTop="1" x14ac:dyDescent="0.3">
      <c r="C14" s="4"/>
      <c r="D14" s="1"/>
      <c r="E14" s="3"/>
      <c r="H14" s="1"/>
      <c r="I14" s="1"/>
    </row>
  </sheetData>
  <mergeCells count="3">
    <mergeCell ref="E6:H7"/>
    <mergeCell ref="G9:H9"/>
    <mergeCell ref="K10:K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Craig - Advanced Nutrients</cp:lastModifiedBy>
  <cp:lastPrinted>2012-12-11T02:26:31Z</cp:lastPrinted>
  <dcterms:created xsi:type="dcterms:W3CDTF">2012-12-05T02:05:54Z</dcterms:created>
  <dcterms:modified xsi:type="dcterms:W3CDTF">2024-05-30T05:03:59Z</dcterms:modified>
</cp:coreProperties>
</file>